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rison/Documents/PLTV/"/>
    </mc:Choice>
  </mc:AlternateContent>
  <xr:revisionPtr revIDLastSave="0" documentId="13_ncr:1_{D3A113B6-8348-B147-ACC9-2CA651047379}" xr6:coauthVersionLast="47" xr6:coauthVersionMax="47" xr10:uidLastSave="{00000000-0000-0000-0000-000000000000}"/>
  <bookViews>
    <workbookView xWindow="0" yWindow="500" windowWidth="28540" windowHeight="15480" xr2:uid="{1D34EB33-30B1-4BCC-8679-F8F0CEFADD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K29" i="1"/>
  <c r="E29" i="1"/>
  <c r="J29" i="1"/>
  <c r="H63" i="1"/>
  <c r="G63" i="1"/>
  <c r="M63" i="1" s="1"/>
  <c r="E63" i="1"/>
  <c r="D63" i="1"/>
  <c r="J63" i="1" s="1"/>
  <c r="H80" i="1"/>
  <c r="G80" i="1"/>
  <c r="M80" i="1" s="1"/>
  <c r="N80" i="1" s="1"/>
  <c r="E80" i="1"/>
  <c r="D80" i="1"/>
  <c r="J80" i="1" s="1"/>
  <c r="M103" i="1"/>
  <c r="N103" i="1" s="1"/>
  <c r="J103" i="1"/>
  <c r="K103" i="1" s="1"/>
  <c r="M95" i="1"/>
  <c r="N95" i="1" s="1"/>
  <c r="J95" i="1"/>
  <c r="K95" i="1" s="1"/>
  <c r="M70" i="1"/>
  <c r="N70" i="1" s="1"/>
  <c r="J70" i="1"/>
  <c r="K70" i="1" s="1"/>
  <c r="M44" i="1"/>
  <c r="N44" i="1" s="1"/>
  <c r="J44" i="1"/>
  <c r="K44" i="1" s="1"/>
  <c r="M36" i="1"/>
  <c r="N36" i="1" s="1"/>
  <c r="J36" i="1"/>
  <c r="K36" i="1" s="1"/>
  <c r="M7" i="1"/>
  <c r="N7" i="1" s="1"/>
  <c r="K7" i="1"/>
  <c r="J7" i="1"/>
  <c r="H29" i="1"/>
  <c r="G29" i="1"/>
  <c r="D29" i="1"/>
  <c r="H54" i="1"/>
  <c r="G54" i="1"/>
  <c r="M54" i="1" s="1"/>
  <c r="E54" i="1"/>
  <c r="D54" i="1"/>
  <c r="J54" i="1" s="1"/>
  <c r="K54" i="1" s="1"/>
  <c r="M111" i="1"/>
  <c r="N111" i="1" s="1"/>
  <c r="J111" i="1"/>
  <c r="K111" i="1" s="1"/>
  <c r="M87" i="1"/>
  <c r="J87" i="1"/>
  <c r="N87" i="1"/>
  <c r="K87" i="1"/>
  <c r="K80" i="1" l="1"/>
  <c r="N54" i="1"/>
  <c r="N29" i="1"/>
  <c r="K63" i="1"/>
  <c r="N63" i="1"/>
</calcChain>
</file>

<file path=xl/sharedStrings.xml><?xml version="1.0" encoding="utf-8"?>
<sst xmlns="http://schemas.openxmlformats.org/spreadsheetml/2006/main" count="209" uniqueCount="67">
  <si>
    <t xml:space="preserve">ARTS &amp; SCIENCES (AS)                        </t>
  </si>
  <si>
    <t>DENTAL MEDICINE (DM)</t>
  </si>
  <si>
    <t>LAW (LW)</t>
  </si>
  <si>
    <t>WHARTON (WH)</t>
  </si>
  <si>
    <t xml:space="preserve">ANNENBERG (AN) </t>
  </si>
  <si>
    <t>NSLVE Data</t>
  </si>
  <si>
    <t>Field of Study</t>
  </si>
  <si>
    <t>Enrolled</t>
  </si>
  <si>
    <t>Voted</t>
  </si>
  <si>
    <t>Rate</t>
  </si>
  <si>
    <t>Communications and Journalism</t>
  </si>
  <si>
    <t>Percent of AN Students Eligible to Vote in Fall 2014</t>
  </si>
  <si>
    <t>Percent of AN Students Eligible to Vote in Fall 2018</t>
  </si>
  <si>
    <t>Percent of AS Students Eligible to Vote in Fall 2014</t>
  </si>
  <si>
    <t>Percent of AS Students Eligible to Vote in Fall 2018</t>
  </si>
  <si>
    <t>Area, Ethnic, Cultural, Gender and Group Studies</t>
  </si>
  <si>
    <t>English Language and Literature</t>
  </si>
  <si>
    <t xml:space="preserve">Foreign Languages, Literatures, and Linguistics </t>
  </si>
  <si>
    <t>History</t>
  </si>
  <si>
    <t>Liberal Arts and Sciences, and Humanities</t>
  </si>
  <si>
    <t>Mathematics and Statistics</t>
  </si>
  <si>
    <t>Multi/Interdisciplinary Studies</t>
  </si>
  <si>
    <t>Natural Resources and Conservation</t>
  </si>
  <si>
    <t>Philosophy and Religious Studies</t>
  </si>
  <si>
    <t>Physical Sciences</t>
  </si>
  <si>
    <t>Psychology</t>
  </si>
  <si>
    <t>Social Sciences</t>
  </si>
  <si>
    <t>Biological and Biomedical Sciences*</t>
  </si>
  <si>
    <t>Visual and Performing Arts*</t>
  </si>
  <si>
    <t>Percent of DM Students Eligible to Vote in Fall 2014</t>
  </si>
  <si>
    <t>Percent of DM Students Eligible to Vote in Fall 2018</t>
  </si>
  <si>
    <t>Health Professions*</t>
  </si>
  <si>
    <t>EDUCATION (ED)</t>
  </si>
  <si>
    <t>Percent of ED Students Eligible to Vote in Fall 2014</t>
  </si>
  <si>
    <t>Percent of ED Students Eligible to Vote in Fall 2018</t>
  </si>
  <si>
    <t>Education</t>
  </si>
  <si>
    <t>ENGINEERING &amp; APPLIED SCIENCE (EG)</t>
  </si>
  <si>
    <t>Computer and Information Sciences</t>
  </si>
  <si>
    <t>Engineering and Engineering Technologies</t>
  </si>
  <si>
    <t>STUART WEITZMAN SCHOOL OF DESIGN (FA)</t>
  </si>
  <si>
    <t>Percent of EG Students Eligible to Vote in Fall 2014</t>
  </si>
  <si>
    <t>Percent of EG Students Eligible to Vote in Fall 2018</t>
  </si>
  <si>
    <t>Percent of FA Students Eligible to Vote in Fall 2014</t>
  </si>
  <si>
    <t>Percent of FA Students Eligible to Vote in Fall 2018</t>
  </si>
  <si>
    <t>Architecture</t>
  </si>
  <si>
    <t>Legal Professions and Studies</t>
  </si>
  <si>
    <t>Percent of LW Students Eligible to Vote in Fall 2014</t>
  </si>
  <si>
    <t>Percent of LW Students Eligible to Vote in Fall 2018</t>
  </si>
  <si>
    <t>PERELMAN SCHOOL OF MEDICINE (MD)</t>
  </si>
  <si>
    <t>Percent of MD Students Eligible to Vote in Fall 2014</t>
  </si>
  <si>
    <t>Percent of MD Students Eligible to Vote in Fall 2018</t>
  </si>
  <si>
    <t>NURSING (NU)</t>
  </si>
  <si>
    <t>Percent of NU Students Eligible to Vote in Fall 2014</t>
  </si>
  <si>
    <t>Percent of NU Students Eligible to Vote in Fall 2018</t>
  </si>
  <si>
    <t>SOCIAL POLICY &amp; PRACTICE (SW)</t>
  </si>
  <si>
    <t>Public Administration and Social Service Professions</t>
  </si>
  <si>
    <t>Percent of SW Students Eligible to Vote in Fall 2014</t>
  </si>
  <si>
    <t>Percent of SW Students Eligible to Vote in Fall 2018</t>
  </si>
  <si>
    <t>VETERINARY MEDICINE (VM)</t>
  </si>
  <si>
    <t>Percent of VM Students Eligible to Vote in Fall 2014</t>
  </si>
  <si>
    <t>Percent of VM Students Eligible to Vote in Fall 2018</t>
  </si>
  <si>
    <t>Business, Management and Marketing</t>
  </si>
  <si>
    <t>Percent of WH Students Eligible to Vote in Fall 2014</t>
  </si>
  <si>
    <t>Percent of WH Students Eligible to Vote in Fall 2018</t>
  </si>
  <si>
    <t>University of Pennsylvania NSLVE Report Statistics By School &amp; Fields of Study</t>
  </si>
  <si>
    <t>Eligible enrolled</t>
  </si>
  <si>
    <t>Eligible enrolled voting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</si>
</sst>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305496"/>
      </bottom>
      <diagonal/>
    </border>
    <border>
      <left/>
      <right style="medium">
        <color indexed="64"/>
      </right>
      <top/>
      <bottom style="medium">
        <color rgb="FF30549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9">
    <xf numFmtId="0" fontId="0" fillId="0" borderId="0" xfId="0"/>
    <xf numFmtId="0" fontId="2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vertical="center"/>
    </xf>
    <xf numFmtId="0" fontId="0" fillId="0" borderId="6" xfId="0" applyBorder="1"/>
    <xf numFmtId="0" fontId="3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10" fontId="3" fillId="3" borderId="8" xfId="0" applyNumberFormat="1" applyFont="1" applyFill="1" applyBorder="1" applyAlignment="1">
      <alignment horizontal="center" vertical="center"/>
    </xf>
    <xf numFmtId="10" fontId="3" fillId="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4" fillId="2" borderId="0" xfId="0" applyNumberFormat="1" applyFont="1" applyFill="1" applyAlignment="1">
      <alignment vertical="center"/>
    </xf>
    <xf numFmtId="0" fontId="7" fillId="0" borderId="0" xfId="0" applyFont="1" applyAlignment="1">
      <alignment wrapText="1"/>
    </xf>
    <xf numFmtId="0" fontId="1" fillId="0" borderId="14" xfId="0" applyFont="1" applyBorder="1" applyAlignment="1">
      <alignment horizontal="left"/>
    </xf>
    <xf numFmtId="164" fontId="4" fillId="2" borderId="0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/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0" fillId="0" borderId="5" xfId="0" applyBorder="1"/>
    <xf numFmtId="0" fontId="0" fillId="0" borderId="13" xfId="0" applyBorder="1" applyAlignment="1">
      <alignment vertical="center" wrapText="1"/>
    </xf>
    <xf numFmtId="3" fontId="0" fillId="4" borderId="15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0" fontId="0" fillId="4" borderId="16" xfId="0" applyNumberFormat="1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9" fontId="0" fillId="4" borderId="17" xfId="2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0" fontId="0" fillId="4" borderId="16" xfId="0" applyNumberFormat="1" applyFill="1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/>
    </xf>
    <xf numFmtId="9" fontId="0" fillId="4" borderId="17" xfId="2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/>
    </xf>
    <xf numFmtId="10" fontId="0" fillId="4" borderId="4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10" fontId="0" fillId="4" borderId="8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164" fontId="0" fillId="4" borderId="16" xfId="2" applyNumberFormat="1" applyFont="1" applyFill="1" applyBorder="1" applyAlignment="1">
      <alignment horizontal="center"/>
    </xf>
    <xf numFmtId="164" fontId="0" fillId="4" borderId="17" xfId="2" applyNumberFormat="1" applyFon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 vertical="center"/>
    </xf>
    <xf numFmtId="3" fontId="0" fillId="4" borderId="13" xfId="1" applyNumberFormat="1" applyFont="1" applyFill="1" applyBorder="1" applyAlignment="1">
      <alignment horizontal="center" vertical="center"/>
    </xf>
    <xf numFmtId="3" fontId="0" fillId="4" borderId="8" xfId="1" applyNumberFormat="1" applyFon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3" fontId="0" fillId="4" borderId="5" xfId="1" applyNumberFormat="1" applyFont="1" applyFill="1" applyBorder="1" applyAlignment="1">
      <alignment horizontal="center" vertical="center"/>
    </xf>
    <xf numFmtId="3" fontId="0" fillId="4" borderId="0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5" borderId="0" xfId="0" applyFill="1"/>
    <xf numFmtId="0" fontId="3" fillId="5" borderId="0" xfId="0" applyFont="1" applyFill="1" applyBorder="1" applyAlignment="1">
      <alignment horizontal="center" vertical="center" wrapText="1"/>
    </xf>
    <xf numFmtId="1" fontId="0" fillId="5" borderId="0" xfId="0" applyNumberFormat="1" applyFill="1"/>
    <xf numFmtId="164" fontId="0" fillId="5" borderId="0" xfId="2" applyNumberFormat="1" applyFont="1" applyFill="1"/>
    <xf numFmtId="0" fontId="0" fillId="5" borderId="0" xfId="0" applyFill="1" applyAlignment="1">
      <alignment horizontal="center"/>
    </xf>
    <xf numFmtId="1" fontId="0" fillId="0" borderId="0" xfId="0" applyNumberFormat="1" applyFill="1"/>
    <xf numFmtId="164" fontId="0" fillId="0" borderId="0" xfId="2" applyNumberFormat="1" applyFont="1" applyFill="1"/>
    <xf numFmtId="0" fontId="0" fillId="0" borderId="0" xfId="0" applyFill="1"/>
    <xf numFmtId="0" fontId="0" fillId="6" borderId="0" xfId="0" applyFill="1"/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1" fontId="0" fillId="6" borderId="0" xfId="0" applyNumberFormat="1" applyFill="1"/>
    <xf numFmtId="164" fontId="0" fillId="6" borderId="0" xfId="2" applyNumberFormat="1" applyFont="1" applyFill="1"/>
    <xf numFmtId="3" fontId="0" fillId="6" borderId="0" xfId="0" applyNumberFormat="1" applyFill="1"/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1DAFF"/>
      <color rgb="FF8B8BFF"/>
      <color rgb="FF66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</xdr:colOff>
      <xdr:row>1</xdr:row>
      <xdr:rowOff>10055</xdr:rowOff>
    </xdr:from>
    <xdr:to>
      <xdr:col>1</xdr:col>
      <xdr:colOff>94720</xdr:colOff>
      <xdr:row>19</xdr:row>
      <xdr:rowOff>92605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D41061-FE12-4EBB-A62F-A6E82085F017}"/>
            </a:ext>
          </a:extLst>
        </xdr:cNvPr>
        <xdr:cNvSpPr txBox="1"/>
      </xdr:nvSpPr>
      <xdr:spPr>
        <a:xfrm>
          <a:off x="8995" y="306388"/>
          <a:ext cx="1837267" cy="35009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Student eligibility to vote</a:t>
          </a:r>
          <a:r>
            <a:rPr lang="en-US" sz="1100" baseline="0"/>
            <a:t> for purposes of this report</a:t>
          </a:r>
          <a:r>
            <a:rPr lang="en-US" sz="1100"/>
            <a:t> is based solely on whether the student is an international or domestic student. Data for international/domestic</a:t>
          </a:r>
          <a:r>
            <a:rPr lang="en-US" sz="1100" baseline="0"/>
            <a:t> students is from Penn Institutional Research &amp; Analysis. </a:t>
          </a:r>
          <a:endParaRPr lang="en-US" sz="1100"/>
        </a:p>
        <a:p>
          <a:endParaRPr lang="en-US" sz="1100"/>
        </a:p>
        <a:p>
          <a:r>
            <a:rPr lang="en-US" sz="1100"/>
            <a:t>Fields of Study marked with an asterisk are</a:t>
          </a:r>
          <a:r>
            <a:rPr lang="en-US" sz="1100" baseline="0"/>
            <a:t> listed multiple times for more than one school. </a:t>
          </a:r>
        </a:p>
        <a:p>
          <a:endParaRPr lang="en-US" sz="1100" baseline="0"/>
        </a:p>
        <a:p>
          <a:r>
            <a:rPr lang="en-US" sz="1100" baseline="0"/>
            <a:t>Penn NSLVE Report: http://allinchallenge.org/wp-content/uploads/University-of-Pennsylvania-NSLVE-2018.pdf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68F99-925D-4905-A59A-C70BB5CBE95C}">
  <dimension ref="A1:N111"/>
  <sheetViews>
    <sheetView tabSelected="1" topLeftCell="A9" zoomScaleNormal="100" workbookViewId="0">
      <selection activeCell="J22" sqref="J22"/>
    </sheetView>
  </sheetViews>
  <sheetFormatPr baseColWidth="10" defaultColWidth="8.83203125" defaultRowHeight="15" x14ac:dyDescent="0.2"/>
  <cols>
    <col min="1" max="1" width="25.1640625" customWidth="1"/>
    <col min="3" max="3" width="47.1640625" customWidth="1"/>
    <col min="4" max="4" width="9.5" bestFit="1" customWidth="1"/>
    <col min="5" max="5" width="11.1640625" customWidth="1"/>
    <col min="7" max="7" width="9.5" bestFit="1" customWidth="1"/>
    <col min="11" max="11" width="13.6640625" customWidth="1"/>
    <col min="12" max="12" width="5" customWidth="1"/>
    <col min="14" max="14" width="13.83203125" customWidth="1"/>
  </cols>
  <sheetData>
    <row r="1" spans="1:14" s="81" customFormat="1" ht="23.5" customHeight="1" thickBot="1" x14ac:dyDescent="0.25">
      <c r="A1" s="81" t="s">
        <v>64</v>
      </c>
    </row>
    <row r="2" spans="1:14" x14ac:dyDescent="0.2">
      <c r="A2" s="16"/>
      <c r="C2" s="1" t="s">
        <v>4</v>
      </c>
      <c r="D2" s="2"/>
      <c r="E2" s="2"/>
      <c r="F2" s="2"/>
      <c r="G2" s="2"/>
      <c r="H2" s="2"/>
      <c r="I2" s="3"/>
    </row>
    <row r="3" spans="1:14" ht="18" customHeight="1" x14ac:dyDescent="0.2">
      <c r="C3" s="4" t="s">
        <v>11</v>
      </c>
      <c r="D3" s="15">
        <v>0.66200000000000003</v>
      </c>
      <c r="I3" s="5"/>
    </row>
    <row r="4" spans="1:14" ht="16" thickBot="1" x14ac:dyDescent="0.25">
      <c r="A4" s="14"/>
      <c r="C4" s="4" t="s">
        <v>12</v>
      </c>
      <c r="D4" s="15">
        <v>0.67500000000000004</v>
      </c>
      <c r="I4" s="5"/>
    </row>
    <row r="5" spans="1:14" ht="16" thickBot="1" x14ac:dyDescent="0.25">
      <c r="A5" s="14"/>
      <c r="C5" s="6" t="s">
        <v>5</v>
      </c>
      <c r="D5" s="96">
        <v>2014</v>
      </c>
      <c r="E5" s="97"/>
      <c r="F5" s="97"/>
      <c r="G5" s="97">
        <v>2018</v>
      </c>
      <c r="H5" s="97"/>
      <c r="I5" s="98"/>
      <c r="J5" s="90">
        <v>2014</v>
      </c>
      <c r="K5" s="90"/>
      <c r="L5" s="90"/>
      <c r="M5" s="90">
        <v>2018</v>
      </c>
      <c r="N5" s="90"/>
    </row>
    <row r="6" spans="1:14" ht="33" thickBot="1" x14ac:dyDescent="0.25">
      <c r="A6" s="14"/>
      <c r="C6" s="7" t="s">
        <v>6</v>
      </c>
      <c r="D6" s="8" t="s">
        <v>7</v>
      </c>
      <c r="E6" s="8" t="s">
        <v>8</v>
      </c>
      <c r="F6" s="8" t="s">
        <v>9</v>
      </c>
      <c r="G6" s="8" t="s">
        <v>7</v>
      </c>
      <c r="H6" s="8" t="s">
        <v>8</v>
      </c>
      <c r="I6" s="9" t="s">
        <v>9</v>
      </c>
      <c r="J6" s="91" t="s">
        <v>65</v>
      </c>
      <c r="K6" s="91" t="s">
        <v>66</v>
      </c>
      <c r="L6" s="92"/>
      <c r="M6" s="91" t="s">
        <v>65</v>
      </c>
      <c r="N6" s="91" t="s">
        <v>66</v>
      </c>
    </row>
    <row r="7" spans="1:14" ht="16" thickBot="1" x14ac:dyDescent="0.25">
      <c r="A7" s="14"/>
      <c r="C7" s="10" t="s">
        <v>10</v>
      </c>
      <c r="D7" s="11">
        <v>216</v>
      </c>
      <c r="E7" s="11">
        <v>38</v>
      </c>
      <c r="F7" s="12">
        <v>0.17599999999999999</v>
      </c>
      <c r="G7" s="11">
        <v>220</v>
      </c>
      <c r="H7" s="11">
        <v>79</v>
      </c>
      <c r="I7" s="13">
        <v>0.35899999999999999</v>
      </c>
      <c r="J7" s="93">
        <f>D3*D7</f>
        <v>142.99200000000002</v>
      </c>
      <c r="K7" s="94">
        <f>E7/J7</f>
        <v>0.26574913281861917</v>
      </c>
      <c r="L7" s="90"/>
      <c r="M7" s="93">
        <f>D4*G7</f>
        <v>148.5</v>
      </c>
      <c r="N7" s="94">
        <f>H7/M7</f>
        <v>0.53198653198653201</v>
      </c>
    </row>
    <row r="8" spans="1:14" x14ac:dyDescent="0.2">
      <c r="A8" s="14"/>
    </row>
    <row r="9" spans="1:14" ht="16" thickBot="1" x14ac:dyDescent="0.25">
      <c r="A9" s="14"/>
    </row>
    <row r="10" spans="1:14" x14ac:dyDescent="0.2">
      <c r="C10" s="17" t="s">
        <v>0</v>
      </c>
      <c r="D10" s="2"/>
      <c r="E10" s="2"/>
      <c r="F10" s="2"/>
      <c r="G10" s="2"/>
      <c r="H10" s="2"/>
      <c r="I10" s="3"/>
    </row>
    <row r="11" spans="1:14" x14ac:dyDescent="0.2">
      <c r="C11" s="4" t="s">
        <v>13</v>
      </c>
      <c r="D11" s="18">
        <v>0.86299999999999999</v>
      </c>
      <c r="E11" s="19"/>
      <c r="F11" s="19"/>
      <c r="G11" s="19"/>
      <c r="H11" s="19"/>
      <c r="I11" s="5"/>
    </row>
    <row r="12" spans="1:14" ht="16" thickBot="1" x14ac:dyDescent="0.25">
      <c r="C12" s="4" t="s">
        <v>14</v>
      </c>
      <c r="D12" s="18">
        <v>0.83499999999999996</v>
      </c>
      <c r="E12" s="19"/>
      <c r="F12" s="19"/>
      <c r="G12" s="19"/>
      <c r="H12" s="19"/>
      <c r="I12" s="5"/>
    </row>
    <row r="13" spans="1:14" ht="16" thickBot="1" x14ac:dyDescent="0.25">
      <c r="C13" s="6" t="s">
        <v>5</v>
      </c>
      <c r="D13" s="96">
        <v>2014</v>
      </c>
      <c r="E13" s="97"/>
      <c r="F13" s="97"/>
      <c r="G13" s="97">
        <v>2018</v>
      </c>
      <c r="H13" s="97"/>
      <c r="I13" s="98"/>
      <c r="J13" s="82">
        <v>2014</v>
      </c>
      <c r="K13" s="82"/>
      <c r="L13" s="82"/>
      <c r="M13" s="82">
        <v>2018</v>
      </c>
      <c r="N13" s="82"/>
    </row>
    <row r="14" spans="1:14" ht="33" thickBot="1" x14ac:dyDescent="0.25">
      <c r="C14" s="7" t="s">
        <v>6</v>
      </c>
      <c r="D14" s="24" t="s">
        <v>7</v>
      </c>
      <c r="E14" s="24" t="s">
        <v>8</v>
      </c>
      <c r="F14" s="24" t="s">
        <v>9</v>
      </c>
      <c r="G14" s="24" t="s">
        <v>7</v>
      </c>
      <c r="H14" s="24" t="s">
        <v>8</v>
      </c>
      <c r="I14" s="25" t="s">
        <v>9</v>
      </c>
      <c r="J14" s="83" t="s">
        <v>65</v>
      </c>
      <c r="K14" s="83" t="s">
        <v>66</v>
      </c>
      <c r="L14" s="86"/>
      <c r="M14" s="83" t="s">
        <v>65</v>
      </c>
      <c r="N14" s="83" t="s">
        <v>66</v>
      </c>
    </row>
    <row r="15" spans="1:14" ht="16" x14ac:dyDescent="0.2">
      <c r="C15" s="20" t="s">
        <v>15</v>
      </c>
      <c r="D15" s="29">
        <v>59</v>
      </c>
      <c r="E15" s="30">
        <v>11</v>
      </c>
      <c r="F15" s="31">
        <v>0.186</v>
      </c>
      <c r="G15" s="30">
        <v>68</v>
      </c>
      <c r="H15" s="30">
        <v>20</v>
      </c>
      <c r="I15" s="32">
        <v>0.29399999999999998</v>
      </c>
      <c r="J15" s="84"/>
      <c r="K15" s="85"/>
      <c r="L15" s="82"/>
      <c r="M15" s="84"/>
      <c r="N15" s="85"/>
    </row>
    <row r="16" spans="1:14" ht="16" x14ac:dyDescent="0.2">
      <c r="C16" s="21" t="s">
        <v>27</v>
      </c>
      <c r="D16" s="37">
        <v>1378</v>
      </c>
      <c r="E16" s="34">
        <v>200</v>
      </c>
      <c r="F16" s="35">
        <v>0.14499999999999999</v>
      </c>
      <c r="G16" s="38">
        <v>1626</v>
      </c>
      <c r="H16" s="34">
        <v>558</v>
      </c>
      <c r="I16" s="36">
        <v>0.34300000000000003</v>
      </c>
      <c r="J16" s="84"/>
      <c r="K16" s="85"/>
      <c r="L16" s="82"/>
      <c r="M16" s="84"/>
      <c r="N16" s="85"/>
    </row>
    <row r="17" spans="3:14" ht="16" x14ac:dyDescent="0.2">
      <c r="C17" s="20" t="s">
        <v>16</v>
      </c>
      <c r="D17" s="33">
        <v>204</v>
      </c>
      <c r="E17" s="34">
        <v>26</v>
      </c>
      <c r="F17" s="35">
        <v>0.128</v>
      </c>
      <c r="G17" s="34">
        <v>200</v>
      </c>
      <c r="H17" s="34">
        <v>80</v>
      </c>
      <c r="I17" s="36">
        <v>0.4</v>
      </c>
      <c r="J17" s="82"/>
      <c r="K17" s="82"/>
      <c r="L17" s="82"/>
      <c r="M17" s="82"/>
      <c r="N17" s="82"/>
    </row>
    <row r="18" spans="3:14" ht="16" x14ac:dyDescent="0.2">
      <c r="C18" s="20" t="s">
        <v>17</v>
      </c>
      <c r="D18" s="33">
        <v>330</v>
      </c>
      <c r="E18" s="34">
        <v>29</v>
      </c>
      <c r="F18" s="35">
        <v>0.14899999999999999</v>
      </c>
      <c r="G18" s="34">
        <v>346</v>
      </c>
      <c r="H18" s="34">
        <v>88</v>
      </c>
      <c r="I18" s="36">
        <v>0.254</v>
      </c>
      <c r="J18" s="82"/>
      <c r="K18" s="82"/>
      <c r="L18" s="82"/>
      <c r="M18" s="82"/>
      <c r="N18" s="82"/>
    </row>
    <row r="19" spans="3:14" ht="16" x14ac:dyDescent="0.2">
      <c r="C19" s="20" t="s">
        <v>18</v>
      </c>
      <c r="D19" s="33">
        <v>305</v>
      </c>
      <c r="E19" s="34">
        <v>58</v>
      </c>
      <c r="F19" s="35">
        <v>0.19</v>
      </c>
      <c r="G19" s="34">
        <v>235</v>
      </c>
      <c r="H19" s="34">
        <v>86</v>
      </c>
      <c r="I19" s="36">
        <v>0.36599999999999999</v>
      </c>
      <c r="J19" s="82"/>
      <c r="K19" s="82"/>
      <c r="L19" s="82"/>
      <c r="M19" s="82"/>
      <c r="N19" s="82"/>
    </row>
    <row r="20" spans="3:14" ht="16" x14ac:dyDescent="0.2">
      <c r="C20" s="20" t="s">
        <v>19</v>
      </c>
      <c r="D20" s="37">
        <v>2533</v>
      </c>
      <c r="E20" s="34">
        <v>336</v>
      </c>
      <c r="F20" s="35">
        <v>0.13300000000000001</v>
      </c>
      <c r="G20" s="38">
        <v>3096</v>
      </c>
      <c r="H20" s="38">
        <v>1029</v>
      </c>
      <c r="I20" s="36">
        <v>0.33200000000000002</v>
      </c>
      <c r="J20" s="82"/>
      <c r="K20" s="82"/>
      <c r="L20" s="82"/>
      <c r="M20" s="82"/>
      <c r="N20" s="82"/>
    </row>
    <row r="21" spans="3:14" ht="16" x14ac:dyDescent="0.2">
      <c r="C21" s="20" t="s">
        <v>20</v>
      </c>
      <c r="D21" s="33">
        <v>136</v>
      </c>
      <c r="E21" s="34">
        <v>13</v>
      </c>
      <c r="F21" s="35">
        <v>9.6000000000000002E-2</v>
      </c>
      <c r="G21" s="34">
        <v>247</v>
      </c>
      <c r="H21" s="34">
        <v>49</v>
      </c>
      <c r="I21" s="36">
        <v>0.19800000000000001</v>
      </c>
      <c r="J21" s="82"/>
      <c r="K21" s="82"/>
      <c r="L21" s="82"/>
      <c r="M21" s="82"/>
      <c r="N21" s="82"/>
    </row>
    <row r="22" spans="3:14" ht="16" x14ac:dyDescent="0.2">
      <c r="C22" s="20" t="s">
        <v>21</v>
      </c>
      <c r="D22" s="33">
        <v>250</v>
      </c>
      <c r="E22" s="34">
        <v>27</v>
      </c>
      <c r="F22" s="35">
        <v>0.108</v>
      </c>
      <c r="G22" s="34">
        <v>463</v>
      </c>
      <c r="H22" s="34">
        <v>126</v>
      </c>
      <c r="I22" s="36">
        <v>0.27200000000000002</v>
      </c>
      <c r="J22" s="82"/>
      <c r="K22" s="82"/>
      <c r="L22" s="82"/>
      <c r="M22" s="82"/>
      <c r="N22" s="82"/>
    </row>
    <row r="23" spans="3:14" ht="16" x14ac:dyDescent="0.2">
      <c r="C23" s="20" t="s">
        <v>22</v>
      </c>
      <c r="D23" s="33">
        <v>70</v>
      </c>
      <c r="E23" s="34">
        <v>27</v>
      </c>
      <c r="F23" s="35">
        <v>0.38600000000000001</v>
      </c>
      <c r="G23" s="34">
        <v>201</v>
      </c>
      <c r="H23" s="34">
        <v>60</v>
      </c>
      <c r="I23" s="36">
        <v>0.29899999999999999</v>
      </c>
      <c r="J23" s="82"/>
      <c r="K23" s="82"/>
      <c r="L23" s="82"/>
      <c r="M23" s="82"/>
      <c r="N23" s="82"/>
    </row>
    <row r="24" spans="3:14" ht="16" x14ac:dyDescent="0.2">
      <c r="C24" s="20" t="s">
        <v>23</v>
      </c>
      <c r="D24" s="33">
        <v>249</v>
      </c>
      <c r="E24" s="34">
        <v>42</v>
      </c>
      <c r="F24" s="35">
        <v>0.16900000000000001</v>
      </c>
      <c r="G24" s="34">
        <v>394</v>
      </c>
      <c r="H24" s="34">
        <v>140</v>
      </c>
      <c r="I24" s="36">
        <v>0.35499999999999998</v>
      </c>
      <c r="J24" s="82"/>
      <c r="K24" s="82"/>
      <c r="L24" s="82"/>
      <c r="M24" s="82"/>
      <c r="N24" s="82"/>
    </row>
    <row r="25" spans="3:14" ht="16" x14ac:dyDescent="0.2">
      <c r="C25" s="20" t="s">
        <v>24</v>
      </c>
      <c r="D25" s="33">
        <v>416</v>
      </c>
      <c r="E25" s="34">
        <v>65</v>
      </c>
      <c r="F25" s="35">
        <v>0.156</v>
      </c>
      <c r="G25" s="34">
        <v>489</v>
      </c>
      <c r="H25" s="34">
        <v>165</v>
      </c>
      <c r="I25" s="36">
        <v>0.33700000000000002</v>
      </c>
      <c r="J25" s="82"/>
      <c r="K25" s="82"/>
      <c r="L25" s="82"/>
      <c r="M25" s="82"/>
      <c r="N25" s="82"/>
    </row>
    <row r="26" spans="3:14" ht="16" x14ac:dyDescent="0.2">
      <c r="C26" s="20" t="s">
        <v>25</v>
      </c>
      <c r="D26" s="33">
        <v>377</v>
      </c>
      <c r="E26" s="34">
        <v>64</v>
      </c>
      <c r="F26" s="35">
        <v>0.17</v>
      </c>
      <c r="G26" s="34">
        <v>441</v>
      </c>
      <c r="H26" s="34">
        <v>171</v>
      </c>
      <c r="I26" s="36">
        <v>0.38800000000000001</v>
      </c>
      <c r="J26" s="82"/>
      <c r="K26" s="82"/>
      <c r="L26" s="82"/>
      <c r="M26" s="82"/>
      <c r="N26" s="82"/>
    </row>
    <row r="27" spans="3:14" ht="16" x14ac:dyDescent="0.2">
      <c r="C27" s="20" t="s">
        <v>26</v>
      </c>
      <c r="D27" s="37">
        <v>1124</v>
      </c>
      <c r="E27" s="34">
        <v>181</v>
      </c>
      <c r="F27" s="35">
        <v>0.161</v>
      </c>
      <c r="G27" s="38">
        <v>1351</v>
      </c>
      <c r="H27" s="34">
        <v>454</v>
      </c>
      <c r="I27" s="36">
        <v>0.33600000000000002</v>
      </c>
      <c r="J27" s="82"/>
      <c r="K27" s="82"/>
      <c r="L27" s="82"/>
      <c r="M27" s="82"/>
      <c r="N27" s="82"/>
    </row>
    <row r="28" spans="3:14" ht="17" thickBot="1" x14ac:dyDescent="0.25">
      <c r="C28" s="22" t="s">
        <v>28</v>
      </c>
      <c r="D28" s="39">
        <v>260</v>
      </c>
      <c r="E28" s="40">
        <v>35</v>
      </c>
      <c r="F28" s="41">
        <v>0.13500000000000001</v>
      </c>
      <c r="G28" s="40">
        <v>267</v>
      </c>
      <c r="H28" s="40">
        <v>98</v>
      </c>
      <c r="I28" s="42">
        <v>0.36699999999999999</v>
      </c>
      <c r="J28" s="82"/>
      <c r="K28" s="82"/>
      <c r="L28" s="82"/>
      <c r="M28" s="82"/>
      <c r="N28" s="82"/>
    </row>
    <row r="29" spans="3:14" x14ac:dyDescent="0.2">
      <c r="D29" s="86">
        <f>SUM(D15:D28)</f>
        <v>7691</v>
      </c>
      <c r="E29" s="86">
        <f>SUM(E15:E28)</f>
        <v>1114</v>
      </c>
      <c r="F29" s="86"/>
      <c r="G29" s="86">
        <f>SUM(G15:G28)</f>
        <v>9424</v>
      </c>
      <c r="H29" s="86">
        <f>SUM(H15:H28)</f>
        <v>3124</v>
      </c>
      <c r="I29" s="86"/>
      <c r="J29" s="84">
        <f>D$11*D29</f>
        <v>6637.3329999999996</v>
      </c>
      <c r="K29" s="85">
        <f>E29/J29</f>
        <v>0.16783849778216642</v>
      </c>
      <c r="L29" s="82"/>
      <c r="M29" s="84">
        <f>D$12*G29</f>
        <v>7869.04</v>
      </c>
      <c r="N29" s="85">
        <f>H29/M29</f>
        <v>0.39699887152689528</v>
      </c>
    </row>
    <row r="30" spans="3:14" ht="16" thickBot="1" x14ac:dyDescent="0.25"/>
    <row r="31" spans="3:14" x14ac:dyDescent="0.2">
      <c r="C31" s="17" t="s">
        <v>1</v>
      </c>
      <c r="D31" s="2"/>
      <c r="E31" s="2"/>
      <c r="F31" s="2"/>
      <c r="G31" s="2"/>
      <c r="H31" s="2"/>
      <c r="I31" s="3"/>
    </row>
    <row r="32" spans="3:14" x14ac:dyDescent="0.2">
      <c r="C32" s="4" t="s">
        <v>29</v>
      </c>
      <c r="D32" s="18">
        <v>0.80900000000000005</v>
      </c>
      <c r="E32" s="19"/>
      <c r="F32" s="19"/>
      <c r="G32" s="19"/>
      <c r="H32" s="19"/>
      <c r="I32" s="5"/>
    </row>
    <row r="33" spans="3:14" ht="16" thickBot="1" x14ac:dyDescent="0.25">
      <c r="C33" s="4" t="s">
        <v>30</v>
      </c>
      <c r="D33" s="18">
        <v>0.84399999999999997</v>
      </c>
      <c r="E33" s="19"/>
      <c r="F33" s="19"/>
      <c r="G33" s="19"/>
      <c r="H33" s="19"/>
      <c r="I33" s="5"/>
    </row>
    <row r="34" spans="3:14" ht="16" thickBot="1" x14ac:dyDescent="0.25">
      <c r="C34" s="6" t="s">
        <v>5</v>
      </c>
      <c r="D34" s="96">
        <v>2014</v>
      </c>
      <c r="E34" s="97"/>
      <c r="F34" s="97"/>
      <c r="G34" s="97">
        <v>2018</v>
      </c>
      <c r="H34" s="97"/>
      <c r="I34" s="98"/>
      <c r="J34" s="90">
        <v>2014</v>
      </c>
      <c r="K34" s="90"/>
      <c r="L34" s="90"/>
      <c r="M34" s="90">
        <v>2018</v>
      </c>
      <c r="N34" s="90"/>
    </row>
    <row r="35" spans="3:14" ht="33" thickBot="1" x14ac:dyDescent="0.25">
      <c r="C35" s="7" t="s">
        <v>6</v>
      </c>
      <c r="D35" s="24" t="s">
        <v>7</v>
      </c>
      <c r="E35" s="24" t="s">
        <v>8</v>
      </c>
      <c r="F35" s="24" t="s">
        <v>9</v>
      </c>
      <c r="G35" s="24" t="s">
        <v>7</v>
      </c>
      <c r="H35" s="24" t="s">
        <v>8</v>
      </c>
      <c r="I35" s="25" t="s">
        <v>9</v>
      </c>
      <c r="J35" s="91" t="s">
        <v>65</v>
      </c>
      <c r="K35" s="91" t="s">
        <v>66</v>
      </c>
      <c r="L35" s="92"/>
      <c r="M35" s="91" t="s">
        <v>65</v>
      </c>
      <c r="N35" s="91" t="s">
        <v>66</v>
      </c>
    </row>
    <row r="36" spans="3:14" ht="16" thickBot="1" x14ac:dyDescent="0.25">
      <c r="C36" s="23" t="s">
        <v>31</v>
      </c>
      <c r="D36" s="45">
        <v>3387</v>
      </c>
      <c r="E36" s="46">
        <v>464</v>
      </c>
      <c r="F36" s="47">
        <v>0.13700000000000001</v>
      </c>
      <c r="G36" s="48">
        <v>3748</v>
      </c>
      <c r="H36" s="48">
        <v>1342</v>
      </c>
      <c r="I36" s="49">
        <v>0.35799999999999998</v>
      </c>
      <c r="J36" s="93">
        <f>D32*D36</f>
        <v>2740.0830000000001</v>
      </c>
      <c r="K36" s="94">
        <f>E36/J36</f>
        <v>0.16933793611361408</v>
      </c>
      <c r="L36" s="90"/>
      <c r="M36" s="93">
        <f>D33*G36</f>
        <v>3163.3119999999999</v>
      </c>
      <c r="N36" s="94">
        <f>H36/M36</f>
        <v>0.42423889897676864</v>
      </c>
    </row>
    <row r="38" spans="3:14" ht="16" thickBot="1" x14ac:dyDescent="0.25"/>
    <row r="39" spans="3:14" x14ac:dyDescent="0.2">
      <c r="C39" s="17" t="s">
        <v>32</v>
      </c>
      <c r="D39" s="2"/>
      <c r="E39" s="2"/>
      <c r="F39" s="2"/>
      <c r="G39" s="2"/>
      <c r="H39" s="2"/>
      <c r="I39" s="3"/>
    </row>
    <row r="40" spans="3:14" x14ac:dyDescent="0.2">
      <c r="C40" s="4" t="s">
        <v>33</v>
      </c>
      <c r="D40" s="18">
        <v>0.82799999999999996</v>
      </c>
      <c r="E40" s="19"/>
      <c r="F40" s="19"/>
      <c r="G40" s="19"/>
      <c r="H40" s="19"/>
      <c r="I40" s="5"/>
    </row>
    <row r="41" spans="3:14" ht="16" thickBot="1" x14ac:dyDescent="0.25">
      <c r="C41" s="4" t="s">
        <v>34</v>
      </c>
      <c r="D41" s="18">
        <v>0.81399999999999995</v>
      </c>
      <c r="E41" s="19"/>
      <c r="F41" s="19"/>
      <c r="G41" s="19"/>
      <c r="H41" s="19"/>
      <c r="I41" s="5"/>
    </row>
    <row r="42" spans="3:14" ht="16" thickBot="1" x14ac:dyDescent="0.25">
      <c r="C42" s="6" t="s">
        <v>5</v>
      </c>
      <c r="D42" s="96">
        <v>2014</v>
      </c>
      <c r="E42" s="97"/>
      <c r="F42" s="97"/>
      <c r="G42" s="97">
        <v>2018</v>
      </c>
      <c r="H42" s="97"/>
      <c r="I42" s="98"/>
      <c r="J42" s="90">
        <v>2014</v>
      </c>
      <c r="K42" s="90"/>
      <c r="L42" s="90"/>
      <c r="M42" s="90">
        <v>2018</v>
      </c>
      <c r="N42" s="90"/>
    </row>
    <row r="43" spans="3:14" ht="33" thickBot="1" x14ac:dyDescent="0.25">
      <c r="C43" s="7" t="s">
        <v>6</v>
      </c>
      <c r="D43" s="24" t="s">
        <v>7</v>
      </c>
      <c r="E43" s="24" t="s">
        <v>8</v>
      </c>
      <c r="F43" s="24" t="s">
        <v>9</v>
      </c>
      <c r="G43" s="24" t="s">
        <v>7</v>
      </c>
      <c r="H43" s="24" t="s">
        <v>8</v>
      </c>
      <c r="I43" s="25" t="s">
        <v>9</v>
      </c>
      <c r="J43" s="91" t="s">
        <v>65</v>
      </c>
      <c r="K43" s="91" t="s">
        <v>66</v>
      </c>
      <c r="L43" s="92"/>
      <c r="M43" s="91" t="s">
        <v>65</v>
      </c>
      <c r="N43" s="91" t="s">
        <v>66</v>
      </c>
    </row>
    <row r="44" spans="3:14" ht="16" thickBot="1" x14ac:dyDescent="0.25">
      <c r="C44" s="23" t="s">
        <v>35</v>
      </c>
      <c r="D44" s="45">
        <v>1381</v>
      </c>
      <c r="E44" s="46">
        <v>565</v>
      </c>
      <c r="F44" s="73">
        <v>0.40899999999999997</v>
      </c>
      <c r="G44" s="48">
        <v>1553</v>
      </c>
      <c r="H44" s="46">
        <v>763</v>
      </c>
      <c r="I44" s="74">
        <v>0.49099999999999999</v>
      </c>
      <c r="J44" s="93">
        <f>D40*D44</f>
        <v>1143.4679999999998</v>
      </c>
      <c r="K44" s="94">
        <f>E44/J44</f>
        <v>0.49411089772516598</v>
      </c>
      <c r="L44" s="90"/>
      <c r="M44" s="93">
        <f>D41*G44</f>
        <v>1264.1419999999998</v>
      </c>
      <c r="N44" s="94">
        <f>H44/M44</f>
        <v>0.60357143422178849</v>
      </c>
    </row>
    <row r="46" spans="3:14" ht="16" thickBot="1" x14ac:dyDescent="0.25"/>
    <row r="47" spans="3:14" x14ac:dyDescent="0.2">
      <c r="C47" s="17" t="s">
        <v>36</v>
      </c>
      <c r="D47" s="2"/>
      <c r="E47" s="2"/>
      <c r="F47" s="2"/>
      <c r="G47" s="2"/>
      <c r="H47" s="2"/>
      <c r="I47" s="3"/>
    </row>
    <row r="48" spans="3:14" x14ac:dyDescent="0.2">
      <c r="C48" s="4" t="s">
        <v>40</v>
      </c>
      <c r="D48" s="18">
        <v>0.64600000000000002</v>
      </c>
      <c r="E48" s="19"/>
      <c r="F48" s="19"/>
      <c r="G48" s="19"/>
      <c r="H48" s="19"/>
      <c r="I48" s="5"/>
    </row>
    <row r="49" spans="3:14" ht="16" thickBot="1" x14ac:dyDescent="0.25">
      <c r="C49" s="4" t="s">
        <v>41</v>
      </c>
      <c r="D49" s="18">
        <v>0.61199999999999999</v>
      </c>
      <c r="E49" s="19"/>
      <c r="F49" s="19"/>
      <c r="G49" s="19"/>
      <c r="H49" s="19"/>
      <c r="I49" s="5"/>
    </row>
    <row r="50" spans="3:14" ht="16" thickBot="1" x14ac:dyDescent="0.25">
      <c r="C50" s="6" t="s">
        <v>5</v>
      </c>
      <c r="D50" s="96">
        <v>2014</v>
      </c>
      <c r="E50" s="97"/>
      <c r="F50" s="97"/>
      <c r="G50" s="97">
        <v>2018</v>
      </c>
      <c r="H50" s="97"/>
      <c r="I50" s="98"/>
      <c r="J50" s="82">
        <v>2014</v>
      </c>
      <c r="K50" s="82"/>
      <c r="L50" s="82"/>
      <c r="M50" s="82">
        <v>2018</v>
      </c>
      <c r="N50" s="82"/>
    </row>
    <row r="51" spans="3:14" ht="33" thickBot="1" x14ac:dyDescent="0.25">
      <c r="C51" s="7" t="s">
        <v>6</v>
      </c>
      <c r="D51" s="26" t="s">
        <v>7</v>
      </c>
      <c r="E51" s="27" t="s">
        <v>8</v>
      </c>
      <c r="F51" s="27" t="s">
        <v>9</v>
      </c>
      <c r="G51" s="27" t="s">
        <v>7</v>
      </c>
      <c r="H51" s="27" t="s">
        <v>8</v>
      </c>
      <c r="I51" s="28" t="s">
        <v>9</v>
      </c>
      <c r="J51" s="83" t="s">
        <v>65</v>
      </c>
      <c r="K51" s="83" t="s">
        <v>66</v>
      </c>
      <c r="L51" s="86"/>
      <c r="M51" s="83" t="s">
        <v>65</v>
      </c>
      <c r="N51" s="83" t="s">
        <v>66</v>
      </c>
    </row>
    <row r="52" spans="3:14" x14ac:dyDescent="0.2">
      <c r="C52" s="43" t="s">
        <v>37</v>
      </c>
      <c r="D52" s="29">
        <v>599</v>
      </c>
      <c r="E52" s="30">
        <v>51</v>
      </c>
      <c r="F52" s="31">
        <v>8.5000000000000006E-2</v>
      </c>
      <c r="G52" s="69">
        <v>1238</v>
      </c>
      <c r="H52" s="30">
        <v>284</v>
      </c>
      <c r="I52" s="32">
        <v>0.22900000000000001</v>
      </c>
      <c r="J52" s="84"/>
      <c r="K52" s="85"/>
      <c r="L52" s="82"/>
      <c r="M52" s="84"/>
      <c r="N52" s="85"/>
    </row>
    <row r="53" spans="3:14" ht="16" thickBot="1" x14ac:dyDescent="0.25">
      <c r="C53" s="23" t="s">
        <v>38</v>
      </c>
      <c r="D53" s="70">
        <v>1445</v>
      </c>
      <c r="E53" s="40">
        <v>138</v>
      </c>
      <c r="F53" s="71">
        <v>9.6000000000000002E-2</v>
      </c>
      <c r="G53" s="72">
        <v>2128</v>
      </c>
      <c r="H53" s="40">
        <v>517</v>
      </c>
      <c r="I53" s="42">
        <v>0.24299999999999999</v>
      </c>
      <c r="J53" s="84"/>
      <c r="K53" s="85"/>
      <c r="L53" s="82"/>
      <c r="M53" s="84"/>
      <c r="N53" s="85"/>
    </row>
    <row r="54" spans="3:14" x14ac:dyDescent="0.2">
      <c r="D54" s="82">
        <f>SUM(D52:D53)</f>
        <v>2044</v>
      </c>
      <c r="E54" s="82">
        <f>SUM(E52:E53)</f>
        <v>189</v>
      </c>
      <c r="F54" s="82"/>
      <c r="G54" s="82">
        <f>SUM(G52:G53)</f>
        <v>3366</v>
      </c>
      <c r="H54" s="82">
        <f>SUM(H52:H53)</f>
        <v>801</v>
      </c>
      <c r="I54" s="82"/>
      <c r="J54" s="84">
        <f>D$48*D54</f>
        <v>1320.424</v>
      </c>
      <c r="K54" s="85">
        <f>E54/J54</f>
        <v>0.14313584121464015</v>
      </c>
      <c r="L54" s="82"/>
      <c r="M54" s="84">
        <f>D$49*G54</f>
        <v>2059.9919999999997</v>
      </c>
      <c r="N54" s="85">
        <f>H54/M54</f>
        <v>0.38883646150082141</v>
      </c>
    </row>
    <row r="55" spans="3:14" ht="16" thickBot="1" x14ac:dyDescent="0.25"/>
    <row r="56" spans="3:14" x14ac:dyDescent="0.2">
      <c r="C56" s="17" t="s">
        <v>39</v>
      </c>
      <c r="D56" s="2"/>
      <c r="E56" s="2"/>
      <c r="F56" s="2"/>
      <c r="G56" s="2"/>
      <c r="H56" s="2"/>
      <c r="I56" s="3"/>
    </row>
    <row r="57" spans="3:14" x14ac:dyDescent="0.2">
      <c r="C57" s="4" t="s">
        <v>42</v>
      </c>
      <c r="D57" s="18">
        <v>0.53500000000000003</v>
      </c>
      <c r="E57" s="19"/>
      <c r="F57" s="19"/>
      <c r="G57" s="19"/>
      <c r="H57" s="19"/>
      <c r="I57" s="5"/>
    </row>
    <row r="58" spans="3:14" ht="16" thickBot="1" x14ac:dyDescent="0.25">
      <c r="C58" s="4" t="s">
        <v>43</v>
      </c>
      <c r="D58" s="18">
        <v>0.40699999999999997</v>
      </c>
      <c r="E58" s="19"/>
      <c r="F58" s="19"/>
      <c r="G58" s="19"/>
      <c r="H58" s="19"/>
      <c r="I58" s="5"/>
    </row>
    <row r="59" spans="3:14" ht="16" thickBot="1" x14ac:dyDescent="0.25">
      <c r="C59" s="6" t="s">
        <v>5</v>
      </c>
      <c r="D59" s="96">
        <v>2014</v>
      </c>
      <c r="E59" s="97"/>
      <c r="F59" s="97"/>
      <c r="G59" s="97">
        <v>2018</v>
      </c>
      <c r="H59" s="97"/>
      <c r="I59" s="98"/>
      <c r="J59" s="90">
        <v>2014</v>
      </c>
      <c r="K59" s="90"/>
      <c r="L59" s="90"/>
      <c r="M59" s="90">
        <v>2018</v>
      </c>
      <c r="N59" s="90"/>
    </row>
    <row r="60" spans="3:14" ht="33" thickBot="1" x14ac:dyDescent="0.25">
      <c r="C60" s="7" t="s">
        <v>6</v>
      </c>
      <c r="D60" s="26" t="s">
        <v>7</v>
      </c>
      <c r="E60" s="27" t="s">
        <v>8</v>
      </c>
      <c r="F60" s="27" t="s">
        <v>9</v>
      </c>
      <c r="G60" s="27" t="s">
        <v>7</v>
      </c>
      <c r="H60" s="27" t="s">
        <v>8</v>
      </c>
      <c r="I60" s="28" t="s">
        <v>9</v>
      </c>
      <c r="J60" s="91" t="s">
        <v>65</v>
      </c>
      <c r="K60" s="91" t="s">
        <v>66</v>
      </c>
      <c r="L60" s="92"/>
      <c r="M60" s="91" t="s">
        <v>65</v>
      </c>
      <c r="N60" s="91" t="s">
        <v>66</v>
      </c>
    </row>
    <row r="61" spans="3:14" x14ac:dyDescent="0.2">
      <c r="C61" s="43" t="s">
        <v>44</v>
      </c>
      <c r="D61" s="62">
        <v>349</v>
      </c>
      <c r="E61" s="63">
        <v>43</v>
      </c>
      <c r="F61" s="64">
        <v>0.123</v>
      </c>
      <c r="G61" s="63">
        <v>472</v>
      </c>
      <c r="H61" s="63">
        <v>73</v>
      </c>
      <c r="I61" s="65">
        <v>0.155</v>
      </c>
      <c r="J61" s="90"/>
      <c r="K61" s="90"/>
      <c r="L61" s="90"/>
      <c r="M61" s="90"/>
      <c r="N61" s="90"/>
    </row>
    <row r="62" spans="3:14" ht="16" thickBot="1" x14ac:dyDescent="0.25">
      <c r="C62" s="23" t="s">
        <v>28</v>
      </c>
      <c r="D62" s="58">
        <v>260</v>
      </c>
      <c r="E62" s="59">
        <v>35</v>
      </c>
      <c r="F62" s="60">
        <v>0.13500000000000001</v>
      </c>
      <c r="G62" s="59">
        <v>267</v>
      </c>
      <c r="H62" s="59">
        <v>98</v>
      </c>
      <c r="I62" s="61">
        <v>0.36699999999999999</v>
      </c>
      <c r="J62" s="90"/>
      <c r="K62" s="90"/>
      <c r="L62" s="90"/>
      <c r="M62" s="90"/>
      <c r="N62" s="90"/>
    </row>
    <row r="63" spans="3:14" x14ac:dyDescent="0.2">
      <c r="D63" s="95">
        <f>SUM(D61:D62)</f>
        <v>609</v>
      </c>
      <c r="E63" s="95">
        <f>SUM(E61:E62)</f>
        <v>78</v>
      </c>
      <c r="F63" s="90"/>
      <c r="G63" s="95">
        <f>SUM(G61:G62)</f>
        <v>739</v>
      </c>
      <c r="H63" s="95">
        <f>SUM(H61:H62)</f>
        <v>171</v>
      </c>
      <c r="I63" s="90"/>
      <c r="J63" s="93">
        <f>D57*D63</f>
        <v>325.815</v>
      </c>
      <c r="K63" s="94">
        <f>E63/J63</f>
        <v>0.23939965931586943</v>
      </c>
      <c r="L63" s="90"/>
      <c r="M63" s="93">
        <f>D58*G63</f>
        <v>300.77299999999997</v>
      </c>
      <c r="N63" s="94">
        <f>H63/M63</f>
        <v>0.56853507462438457</v>
      </c>
    </row>
    <row r="64" spans="3:14" ht="16" thickBot="1" x14ac:dyDescent="0.25"/>
    <row r="65" spans="3:14" x14ac:dyDescent="0.2">
      <c r="C65" s="17" t="s">
        <v>2</v>
      </c>
      <c r="D65" s="2"/>
      <c r="E65" s="2"/>
      <c r="F65" s="2"/>
      <c r="G65" s="2"/>
      <c r="H65" s="2"/>
      <c r="I65" s="3"/>
    </row>
    <row r="66" spans="3:14" x14ac:dyDescent="0.2">
      <c r="C66" s="4" t="s">
        <v>46</v>
      </c>
      <c r="D66" s="18">
        <v>0.82699999999999996</v>
      </c>
      <c r="E66" s="19"/>
      <c r="F66" s="19"/>
      <c r="G66" s="19"/>
      <c r="H66" s="19"/>
      <c r="I66" s="5"/>
    </row>
    <row r="67" spans="3:14" ht="16" thickBot="1" x14ac:dyDescent="0.25">
      <c r="C67" s="4" t="s">
        <v>47</v>
      </c>
      <c r="D67" s="18">
        <v>0.81899999999999995</v>
      </c>
      <c r="E67" s="19"/>
      <c r="F67" s="19"/>
      <c r="G67" s="19"/>
      <c r="H67" s="19"/>
      <c r="I67" s="5"/>
    </row>
    <row r="68" spans="3:14" ht="16" thickBot="1" x14ac:dyDescent="0.25">
      <c r="C68" s="6" t="s">
        <v>5</v>
      </c>
      <c r="D68" s="96">
        <v>2014</v>
      </c>
      <c r="E68" s="97"/>
      <c r="F68" s="97"/>
      <c r="G68" s="97">
        <v>2018</v>
      </c>
      <c r="H68" s="97"/>
      <c r="I68" s="98"/>
      <c r="J68" s="90">
        <v>2014</v>
      </c>
      <c r="K68" s="90"/>
      <c r="L68" s="90"/>
      <c r="M68" s="90">
        <v>2018</v>
      </c>
      <c r="N68" s="90"/>
    </row>
    <row r="69" spans="3:14" ht="33" thickBot="1" x14ac:dyDescent="0.25">
      <c r="C69" s="7" t="s">
        <v>6</v>
      </c>
      <c r="D69" s="26" t="s">
        <v>7</v>
      </c>
      <c r="E69" s="27" t="s">
        <v>8</v>
      </c>
      <c r="F69" s="27" t="s">
        <v>9</v>
      </c>
      <c r="G69" s="27" t="s">
        <v>7</v>
      </c>
      <c r="H69" s="27" t="s">
        <v>8</v>
      </c>
      <c r="I69" s="28" t="s">
        <v>9</v>
      </c>
      <c r="J69" s="91" t="s">
        <v>65</v>
      </c>
      <c r="K69" s="91" t="s">
        <v>66</v>
      </c>
      <c r="L69" s="92"/>
      <c r="M69" s="91" t="s">
        <v>65</v>
      </c>
      <c r="N69" s="91" t="s">
        <v>66</v>
      </c>
    </row>
    <row r="70" spans="3:14" ht="17" thickBot="1" x14ac:dyDescent="0.25">
      <c r="C70" s="44" t="s">
        <v>45</v>
      </c>
      <c r="D70" s="66">
        <v>740</v>
      </c>
      <c r="E70" s="46">
        <v>137</v>
      </c>
      <c r="F70" s="67">
        <v>0.185</v>
      </c>
      <c r="G70" s="46">
        <v>921</v>
      </c>
      <c r="H70" s="46">
        <v>368</v>
      </c>
      <c r="I70" s="68">
        <v>0.4</v>
      </c>
      <c r="J70" s="93">
        <f>D66*D70</f>
        <v>611.98</v>
      </c>
      <c r="K70" s="94">
        <f>E70/J70</f>
        <v>0.22386352495179582</v>
      </c>
      <c r="L70" s="90"/>
      <c r="M70" s="93">
        <f>D67*G70</f>
        <v>754.29899999999998</v>
      </c>
      <c r="N70" s="94">
        <f>H70/M70</f>
        <v>0.48787019471058563</v>
      </c>
    </row>
    <row r="72" spans="3:14" ht="16" thickBot="1" x14ac:dyDescent="0.25"/>
    <row r="73" spans="3:14" x14ac:dyDescent="0.2">
      <c r="C73" s="17" t="s">
        <v>48</v>
      </c>
      <c r="D73" s="2"/>
      <c r="E73" s="2"/>
      <c r="F73" s="2"/>
      <c r="G73" s="2"/>
      <c r="H73" s="2"/>
      <c r="I73" s="3"/>
    </row>
    <row r="74" spans="3:14" x14ac:dyDescent="0.2">
      <c r="C74" s="4" t="s">
        <v>49</v>
      </c>
      <c r="D74" s="18">
        <v>0.82699999999999996</v>
      </c>
      <c r="E74" s="19"/>
      <c r="F74" s="19"/>
      <c r="G74" s="19"/>
      <c r="H74" s="19"/>
      <c r="I74" s="5"/>
    </row>
    <row r="75" spans="3:14" ht="16" thickBot="1" x14ac:dyDescent="0.25">
      <c r="C75" s="4" t="s">
        <v>50</v>
      </c>
      <c r="D75" s="18">
        <v>0.81899999999999995</v>
      </c>
      <c r="E75" s="19"/>
      <c r="F75" s="19"/>
      <c r="G75" s="19"/>
      <c r="H75" s="19"/>
      <c r="I75" s="5"/>
    </row>
    <row r="76" spans="3:14" ht="16" thickBot="1" x14ac:dyDescent="0.25">
      <c r="C76" s="6" t="s">
        <v>5</v>
      </c>
      <c r="D76" s="96">
        <v>2014</v>
      </c>
      <c r="E76" s="97"/>
      <c r="F76" s="97"/>
      <c r="G76" s="97">
        <v>2018</v>
      </c>
      <c r="H76" s="97"/>
      <c r="I76" s="98"/>
      <c r="J76" s="90">
        <v>2014</v>
      </c>
      <c r="K76" s="90"/>
      <c r="L76" s="90"/>
      <c r="M76" s="90">
        <v>2018</v>
      </c>
      <c r="N76" s="90"/>
    </row>
    <row r="77" spans="3:14" ht="33" thickBot="1" x14ac:dyDescent="0.25">
      <c r="C77" s="7" t="s">
        <v>6</v>
      </c>
      <c r="D77" s="26" t="s">
        <v>7</v>
      </c>
      <c r="E77" s="27" t="s">
        <v>8</v>
      </c>
      <c r="F77" s="27" t="s">
        <v>9</v>
      </c>
      <c r="G77" s="27" t="s">
        <v>7</v>
      </c>
      <c r="H77" s="27" t="s">
        <v>8</v>
      </c>
      <c r="I77" s="28" t="s">
        <v>9</v>
      </c>
      <c r="J77" s="91" t="s">
        <v>65</v>
      </c>
      <c r="K77" s="91" t="s">
        <v>66</v>
      </c>
      <c r="L77" s="92"/>
      <c r="M77" s="91" t="s">
        <v>65</v>
      </c>
      <c r="N77" s="91" t="s">
        <v>66</v>
      </c>
    </row>
    <row r="78" spans="3:14" ht="17" thickBot="1" x14ac:dyDescent="0.25">
      <c r="C78" s="21" t="s">
        <v>27</v>
      </c>
      <c r="D78" s="79">
        <v>1378</v>
      </c>
      <c r="E78" s="50">
        <v>200</v>
      </c>
      <c r="F78" s="51">
        <v>0.14499999999999999</v>
      </c>
      <c r="G78" s="80">
        <v>1626</v>
      </c>
      <c r="H78" s="50">
        <v>558</v>
      </c>
      <c r="I78" s="52">
        <v>0.34300000000000003</v>
      </c>
      <c r="J78" s="90"/>
      <c r="K78" s="90"/>
      <c r="L78" s="90"/>
      <c r="M78" s="90"/>
      <c r="N78" s="90"/>
    </row>
    <row r="79" spans="3:14" ht="16" thickBot="1" x14ac:dyDescent="0.25">
      <c r="C79" s="23" t="s">
        <v>31</v>
      </c>
      <c r="D79" s="53">
        <v>3387</v>
      </c>
      <c r="E79" s="54">
        <v>464</v>
      </c>
      <c r="F79" s="55">
        <v>0.13700000000000001</v>
      </c>
      <c r="G79" s="56">
        <v>3748</v>
      </c>
      <c r="H79" s="56">
        <v>1342</v>
      </c>
      <c r="I79" s="57">
        <v>0.35799999999999998</v>
      </c>
      <c r="J79" s="90"/>
      <c r="K79" s="90"/>
      <c r="L79" s="90"/>
      <c r="M79" s="90"/>
      <c r="N79" s="90"/>
    </row>
    <row r="80" spans="3:14" x14ac:dyDescent="0.2">
      <c r="D80" s="95">
        <f>SUM(D78:D79)</f>
        <v>4765</v>
      </c>
      <c r="E80" s="95">
        <f>SUM(E78:E79)</f>
        <v>664</v>
      </c>
      <c r="F80" s="90"/>
      <c r="G80" s="95">
        <f>SUM(G78:G79)</f>
        <v>5374</v>
      </c>
      <c r="H80" s="95">
        <f>SUM(H78:H79)</f>
        <v>1900</v>
      </c>
      <c r="I80" s="90"/>
      <c r="J80" s="93">
        <f>D74*D80</f>
        <v>3940.6549999999997</v>
      </c>
      <c r="K80" s="94">
        <f>E80/J80</f>
        <v>0.16849990674139198</v>
      </c>
      <c r="L80" s="90"/>
      <c r="M80" s="93">
        <f>D75*G80</f>
        <v>4401.3059999999996</v>
      </c>
      <c r="N80" s="94">
        <f>H80/M80</f>
        <v>0.4316900483629178</v>
      </c>
    </row>
    <row r="81" spans="3:14" ht="16" thickBot="1" x14ac:dyDescent="0.25"/>
    <row r="82" spans="3:14" x14ac:dyDescent="0.2">
      <c r="C82" s="17" t="s">
        <v>51</v>
      </c>
      <c r="D82" s="2"/>
      <c r="E82" s="2"/>
      <c r="F82" s="2"/>
      <c r="G82" s="2"/>
      <c r="H82" s="2"/>
      <c r="I82" s="3"/>
    </row>
    <row r="83" spans="3:14" x14ac:dyDescent="0.2">
      <c r="C83" s="4" t="s">
        <v>52</v>
      </c>
      <c r="D83" s="18">
        <v>0.97599999999999998</v>
      </c>
      <c r="E83" s="19"/>
      <c r="F83" s="19"/>
      <c r="G83" s="19"/>
      <c r="H83" s="19"/>
      <c r="I83" s="5"/>
    </row>
    <row r="84" spans="3:14" ht="16" thickBot="1" x14ac:dyDescent="0.25">
      <c r="C84" s="4" t="s">
        <v>53</v>
      </c>
      <c r="D84" s="18">
        <v>0.98</v>
      </c>
      <c r="E84" s="19"/>
      <c r="F84" s="19"/>
      <c r="G84" s="19"/>
      <c r="H84" s="19"/>
      <c r="I84" s="5"/>
    </row>
    <row r="85" spans="3:14" ht="16" thickBot="1" x14ac:dyDescent="0.25">
      <c r="C85" s="6" t="s">
        <v>5</v>
      </c>
      <c r="D85" s="96">
        <v>2014</v>
      </c>
      <c r="E85" s="97"/>
      <c r="F85" s="97"/>
      <c r="G85" s="97">
        <v>2018</v>
      </c>
      <c r="H85" s="97"/>
      <c r="I85" s="98"/>
      <c r="J85" s="82">
        <v>2014</v>
      </c>
      <c r="K85" s="82"/>
      <c r="L85" s="82"/>
      <c r="M85" s="82">
        <v>2018</v>
      </c>
      <c r="N85" s="82"/>
    </row>
    <row r="86" spans="3:14" ht="33" thickBot="1" x14ac:dyDescent="0.25">
      <c r="C86" s="7" t="s">
        <v>6</v>
      </c>
      <c r="D86" s="26" t="s">
        <v>7</v>
      </c>
      <c r="E86" s="27" t="s">
        <v>8</v>
      </c>
      <c r="F86" s="27" t="s">
        <v>9</v>
      </c>
      <c r="G86" s="27" t="s">
        <v>7</v>
      </c>
      <c r="H86" s="27" t="s">
        <v>8</v>
      </c>
      <c r="I86" s="28" t="s">
        <v>9</v>
      </c>
      <c r="J86" s="83" t="s">
        <v>65</v>
      </c>
      <c r="K86" s="83" t="s">
        <v>66</v>
      </c>
      <c r="L86" s="86"/>
      <c r="M86" s="83" t="s">
        <v>65</v>
      </c>
      <c r="N86" s="83" t="s">
        <v>66</v>
      </c>
    </row>
    <row r="87" spans="3:14" ht="16" thickBot="1" x14ac:dyDescent="0.25">
      <c r="C87" s="23" t="s">
        <v>31</v>
      </c>
      <c r="D87" s="53">
        <v>3387</v>
      </c>
      <c r="E87" s="54">
        <v>464</v>
      </c>
      <c r="F87" s="55">
        <v>0.13700000000000001</v>
      </c>
      <c r="G87" s="56">
        <v>3748</v>
      </c>
      <c r="H87" s="56">
        <v>1342</v>
      </c>
      <c r="I87" s="57">
        <v>0.35799999999999998</v>
      </c>
      <c r="J87" s="84">
        <f>D83*D87</f>
        <v>3305.712</v>
      </c>
      <c r="K87" s="85">
        <f>E87/J87</f>
        <v>0.14036310483187889</v>
      </c>
      <c r="L87" s="82"/>
      <c r="M87" s="84">
        <f>D84*G87</f>
        <v>3673.04</v>
      </c>
      <c r="N87" s="85">
        <f>H87/M87</f>
        <v>0.36536492932284975</v>
      </c>
    </row>
    <row r="88" spans="3:14" x14ac:dyDescent="0.2">
      <c r="J88" s="87"/>
      <c r="K88" s="88"/>
      <c r="L88" s="89"/>
      <c r="M88" s="87"/>
      <c r="N88" s="88"/>
    </row>
    <row r="89" spans="3:14" ht="16" thickBot="1" x14ac:dyDescent="0.25"/>
    <row r="90" spans="3:14" x14ac:dyDescent="0.2">
      <c r="C90" s="17" t="s">
        <v>54</v>
      </c>
      <c r="D90" s="2"/>
      <c r="E90" s="2"/>
      <c r="F90" s="2"/>
      <c r="G90" s="2"/>
      <c r="H90" s="2"/>
      <c r="I90" s="3"/>
    </row>
    <row r="91" spans="3:14" x14ac:dyDescent="0.2">
      <c r="C91" s="4" t="s">
        <v>56</v>
      </c>
      <c r="D91" s="18">
        <v>0.90100000000000002</v>
      </c>
      <c r="E91" s="19"/>
      <c r="F91" s="19"/>
      <c r="G91" s="19"/>
      <c r="H91" s="19"/>
      <c r="I91" s="5"/>
    </row>
    <row r="92" spans="3:14" ht="16" thickBot="1" x14ac:dyDescent="0.25">
      <c r="C92" s="4" t="s">
        <v>57</v>
      </c>
      <c r="D92" s="18">
        <v>0.92800000000000005</v>
      </c>
      <c r="E92" s="19"/>
      <c r="F92" s="19"/>
      <c r="G92" s="19"/>
      <c r="H92" s="19"/>
      <c r="I92" s="5"/>
    </row>
    <row r="93" spans="3:14" ht="16" thickBot="1" x14ac:dyDescent="0.25">
      <c r="C93" s="6" t="s">
        <v>5</v>
      </c>
      <c r="D93" s="96">
        <v>2014</v>
      </c>
      <c r="E93" s="97"/>
      <c r="F93" s="97"/>
      <c r="G93" s="97">
        <v>2018</v>
      </c>
      <c r="H93" s="97"/>
      <c r="I93" s="98"/>
      <c r="J93" s="90">
        <v>2014</v>
      </c>
      <c r="K93" s="90"/>
      <c r="L93" s="90"/>
      <c r="M93" s="90">
        <v>2018</v>
      </c>
      <c r="N93" s="90"/>
    </row>
    <row r="94" spans="3:14" ht="33" thickBot="1" x14ac:dyDescent="0.25">
      <c r="C94" s="7" t="s">
        <v>6</v>
      </c>
      <c r="D94" s="26" t="s">
        <v>7</v>
      </c>
      <c r="E94" s="27" t="s">
        <v>8</v>
      </c>
      <c r="F94" s="27" t="s">
        <v>9</v>
      </c>
      <c r="G94" s="27" t="s">
        <v>7</v>
      </c>
      <c r="H94" s="27" t="s">
        <v>8</v>
      </c>
      <c r="I94" s="28" t="s">
        <v>9</v>
      </c>
      <c r="J94" s="91" t="s">
        <v>65</v>
      </c>
      <c r="K94" s="91" t="s">
        <v>66</v>
      </c>
      <c r="L94" s="92"/>
      <c r="M94" s="91" t="s">
        <v>65</v>
      </c>
      <c r="N94" s="91" t="s">
        <v>66</v>
      </c>
    </row>
    <row r="95" spans="3:14" ht="16" thickBot="1" x14ac:dyDescent="0.25">
      <c r="C95" s="23" t="s">
        <v>55</v>
      </c>
      <c r="D95" s="53">
        <v>576</v>
      </c>
      <c r="E95" s="54">
        <v>185</v>
      </c>
      <c r="F95" s="75">
        <v>0.32100000000000001</v>
      </c>
      <c r="G95" s="56">
        <v>542</v>
      </c>
      <c r="H95" s="56">
        <v>298</v>
      </c>
      <c r="I95" s="57">
        <v>0.55000000000000004</v>
      </c>
      <c r="J95" s="93">
        <f>D91*D95</f>
        <v>518.976</v>
      </c>
      <c r="K95" s="94">
        <f>E95/J95</f>
        <v>0.35647120483413491</v>
      </c>
      <c r="L95" s="90"/>
      <c r="M95" s="93">
        <f>D92*G95</f>
        <v>502.976</v>
      </c>
      <c r="N95" s="94">
        <f>H95/M95</f>
        <v>0.59247359714976455</v>
      </c>
    </row>
    <row r="97" spans="3:14" ht="16" thickBot="1" x14ac:dyDescent="0.25"/>
    <row r="98" spans="3:14" x14ac:dyDescent="0.2">
      <c r="C98" s="17" t="s">
        <v>58</v>
      </c>
      <c r="D98" s="2"/>
      <c r="E98" s="2"/>
      <c r="F98" s="2"/>
      <c r="G98" s="2"/>
      <c r="H98" s="2"/>
      <c r="I98" s="3"/>
    </row>
    <row r="99" spans="3:14" x14ac:dyDescent="0.2">
      <c r="C99" s="4" t="s">
        <v>59</v>
      </c>
      <c r="D99" s="18">
        <v>1</v>
      </c>
      <c r="E99" s="19"/>
      <c r="F99" s="19"/>
      <c r="G99" s="19"/>
      <c r="H99" s="19"/>
      <c r="I99" s="5"/>
    </row>
    <row r="100" spans="3:14" ht="16" thickBot="1" x14ac:dyDescent="0.25">
      <c r="C100" s="4" t="s">
        <v>60</v>
      </c>
      <c r="D100" s="18">
        <v>0.99</v>
      </c>
      <c r="E100" s="19"/>
      <c r="F100" s="19"/>
      <c r="G100" s="19"/>
      <c r="H100" s="19"/>
      <c r="I100" s="5"/>
    </row>
    <row r="101" spans="3:14" ht="16" thickBot="1" x14ac:dyDescent="0.25">
      <c r="C101" s="6" t="s">
        <v>5</v>
      </c>
      <c r="D101" s="96">
        <v>2014</v>
      </c>
      <c r="E101" s="97"/>
      <c r="F101" s="97"/>
      <c r="G101" s="97">
        <v>2018</v>
      </c>
      <c r="H101" s="97"/>
      <c r="I101" s="98"/>
      <c r="J101" s="90">
        <v>2014</v>
      </c>
      <c r="K101" s="90"/>
      <c r="L101" s="90"/>
      <c r="M101" s="90">
        <v>2018</v>
      </c>
      <c r="N101" s="90"/>
    </row>
    <row r="102" spans="3:14" ht="33" thickBot="1" x14ac:dyDescent="0.25">
      <c r="C102" s="7" t="s">
        <v>6</v>
      </c>
      <c r="D102" s="26" t="s">
        <v>7</v>
      </c>
      <c r="E102" s="27" t="s">
        <v>8</v>
      </c>
      <c r="F102" s="27" t="s">
        <v>9</v>
      </c>
      <c r="G102" s="27" t="s">
        <v>7</v>
      </c>
      <c r="H102" s="27" t="s">
        <v>8</v>
      </c>
      <c r="I102" s="28" t="s">
        <v>9</v>
      </c>
      <c r="J102" s="91" t="s">
        <v>65</v>
      </c>
      <c r="K102" s="91" t="s">
        <v>66</v>
      </c>
      <c r="L102" s="92"/>
      <c r="M102" s="91" t="s">
        <v>65</v>
      </c>
      <c r="N102" s="91" t="s">
        <v>66</v>
      </c>
    </row>
    <row r="103" spans="3:14" ht="16" thickBot="1" x14ac:dyDescent="0.25">
      <c r="C103" s="23" t="s">
        <v>27</v>
      </c>
      <c r="D103" s="76">
        <v>1378</v>
      </c>
      <c r="E103" s="59">
        <v>200</v>
      </c>
      <c r="F103" s="60">
        <v>0.14499999999999999</v>
      </c>
      <c r="G103" s="77">
        <v>1626</v>
      </c>
      <c r="H103" s="59">
        <v>558</v>
      </c>
      <c r="I103" s="61">
        <v>0.34300000000000003</v>
      </c>
      <c r="J103" s="93">
        <f>D99*D103</f>
        <v>1378</v>
      </c>
      <c r="K103" s="94">
        <f>E103/J103</f>
        <v>0.14513788098693758</v>
      </c>
      <c r="L103" s="90"/>
      <c r="M103" s="93">
        <f>D100*G103</f>
        <v>1609.74</v>
      </c>
      <c r="N103" s="94">
        <f>H103/M103</f>
        <v>0.34663983003466398</v>
      </c>
    </row>
    <row r="105" spans="3:14" ht="16" thickBot="1" x14ac:dyDescent="0.25"/>
    <row r="106" spans="3:14" x14ac:dyDescent="0.2">
      <c r="C106" s="17" t="s">
        <v>3</v>
      </c>
      <c r="D106" s="2"/>
      <c r="E106" s="2"/>
      <c r="F106" s="2"/>
      <c r="G106" s="2"/>
      <c r="H106" s="2"/>
      <c r="I106" s="3"/>
    </row>
    <row r="107" spans="3:14" x14ac:dyDescent="0.2">
      <c r="C107" s="4" t="s">
        <v>62</v>
      </c>
      <c r="D107" s="18">
        <v>0.754</v>
      </c>
      <c r="E107" s="19"/>
      <c r="F107" s="19"/>
      <c r="G107" s="19"/>
      <c r="H107" s="19"/>
      <c r="I107" s="5"/>
    </row>
    <row r="108" spans="3:14" ht="16" thickBot="1" x14ac:dyDescent="0.25">
      <c r="C108" s="4" t="s">
        <v>63</v>
      </c>
      <c r="D108" s="18">
        <v>0.748</v>
      </c>
      <c r="E108" s="19"/>
      <c r="F108" s="19"/>
      <c r="G108" s="19"/>
      <c r="H108" s="19"/>
      <c r="I108" s="5"/>
    </row>
    <row r="109" spans="3:14" ht="16" thickBot="1" x14ac:dyDescent="0.25">
      <c r="C109" s="6" t="s">
        <v>5</v>
      </c>
      <c r="D109" s="96">
        <v>2014</v>
      </c>
      <c r="E109" s="97"/>
      <c r="F109" s="97"/>
      <c r="G109" s="97">
        <v>2018</v>
      </c>
      <c r="H109" s="97"/>
      <c r="I109" s="98"/>
      <c r="J109" s="82">
        <v>2014</v>
      </c>
      <c r="K109" s="82"/>
      <c r="L109" s="82"/>
      <c r="M109" s="82">
        <v>2018</v>
      </c>
      <c r="N109" s="82"/>
    </row>
    <row r="110" spans="3:14" ht="33" thickBot="1" x14ac:dyDescent="0.25">
      <c r="C110" s="7" t="s">
        <v>6</v>
      </c>
      <c r="D110" s="26" t="s">
        <v>7</v>
      </c>
      <c r="E110" s="27" t="s">
        <v>8</v>
      </c>
      <c r="F110" s="27" t="s">
        <v>9</v>
      </c>
      <c r="G110" s="27" t="s">
        <v>7</v>
      </c>
      <c r="H110" s="27" t="s">
        <v>8</v>
      </c>
      <c r="I110" s="28" t="s">
        <v>9</v>
      </c>
      <c r="J110" s="83" t="s">
        <v>65</v>
      </c>
      <c r="K110" s="83" t="s">
        <v>66</v>
      </c>
      <c r="L110" s="86"/>
      <c r="M110" s="83" t="s">
        <v>65</v>
      </c>
      <c r="N110" s="83" t="s">
        <v>66</v>
      </c>
    </row>
    <row r="111" spans="3:14" ht="16" thickBot="1" x14ac:dyDescent="0.25">
      <c r="C111" s="23" t="s">
        <v>61</v>
      </c>
      <c r="D111" s="76">
        <v>3122</v>
      </c>
      <c r="E111" s="59">
        <v>309</v>
      </c>
      <c r="F111" s="60">
        <v>9.9000000000000005E-2</v>
      </c>
      <c r="G111" s="77">
        <v>4183</v>
      </c>
      <c r="H111" s="78">
        <v>1146</v>
      </c>
      <c r="I111" s="61">
        <v>0.27400000000000002</v>
      </c>
      <c r="J111" s="84">
        <f>D107*D111</f>
        <v>2353.9879999999998</v>
      </c>
      <c r="K111" s="85">
        <f>E111/J111</f>
        <v>0.13126659948988695</v>
      </c>
      <c r="L111" s="82"/>
      <c r="M111" s="84">
        <f>D108*G111</f>
        <v>3128.884</v>
      </c>
      <c r="N111" s="85">
        <f>H111/M111</f>
        <v>0.36626477683416836</v>
      </c>
    </row>
  </sheetData>
  <mergeCells count="24">
    <mergeCell ref="D93:F93"/>
    <mergeCell ref="G93:I93"/>
    <mergeCell ref="D101:F101"/>
    <mergeCell ref="G101:I101"/>
    <mergeCell ref="D109:F109"/>
    <mergeCell ref="G109:I109"/>
    <mergeCell ref="D68:F68"/>
    <mergeCell ref="G68:I68"/>
    <mergeCell ref="D76:F76"/>
    <mergeCell ref="G76:I76"/>
    <mergeCell ref="D85:F85"/>
    <mergeCell ref="G85:I85"/>
    <mergeCell ref="D59:F59"/>
    <mergeCell ref="G59:I59"/>
    <mergeCell ref="D34:F34"/>
    <mergeCell ref="G34:I34"/>
    <mergeCell ref="D42:F42"/>
    <mergeCell ref="G42:I42"/>
    <mergeCell ref="D5:F5"/>
    <mergeCell ref="G5:I5"/>
    <mergeCell ref="D13:F13"/>
    <mergeCell ref="G13:I13"/>
    <mergeCell ref="D50:F50"/>
    <mergeCell ref="G50:I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Harrison Feinman</cp:lastModifiedBy>
  <dcterms:created xsi:type="dcterms:W3CDTF">2021-02-15T21:48:06Z</dcterms:created>
  <dcterms:modified xsi:type="dcterms:W3CDTF">2021-08-03T21:46:12Z</dcterms:modified>
</cp:coreProperties>
</file>